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CRB\Downloads\111\"/>
    </mc:Choice>
  </mc:AlternateContent>
  <bookViews>
    <workbookView xWindow="0" yWindow="0" windowWidth="28770" windowHeight="117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G54" i="1"/>
  <c r="H54" i="1"/>
  <c r="E54" i="1"/>
  <c r="N9" i="1"/>
  <c r="O9" i="1"/>
  <c r="P9" i="1"/>
  <c r="D69" i="1"/>
  <c r="D68" i="1"/>
  <c r="D67" i="1"/>
  <c r="D66" i="1"/>
  <c r="D65" i="1"/>
  <c r="D64" i="1"/>
  <c r="G64" i="1" s="1"/>
  <c r="D63" i="1"/>
  <c r="G63" i="1" s="1"/>
  <c r="D62" i="1"/>
  <c r="G62" i="1" s="1"/>
  <c r="D61" i="1"/>
  <c r="G61" i="1" s="1"/>
  <c r="I54" i="1" l="1"/>
  <c r="I53" i="1"/>
  <c r="I52" i="1"/>
  <c r="I50" i="1"/>
  <c r="I51" i="1"/>
</calcChain>
</file>

<file path=xl/sharedStrings.xml><?xml version="1.0" encoding="utf-8"?>
<sst xmlns="http://schemas.openxmlformats.org/spreadsheetml/2006/main" count="136" uniqueCount="89">
  <si>
    <t>измерение насыщения крови кислородом (сатурация) в покое</t>
  </si>
  <si>
    <t>тест с 6-минутной ходьбой (при исходной сатурации кислорода крови 95 процентов и больше в сочетании с наличием у гражданина жалоб на одышку, отеки, которые появились впервые или повысилась их интенсивность)</t>
  </si>
  <si>
    <t>проведение спирометрии или спирографии</t>
  </si>
  <si>
    <t>общий (клинический) анализ крови развернутый</t>
  </si>
  <si>
    <t>биохимический анализ крови (включая исследования уровня холестерина, уровня липопротеинов низкой плотности, С-реактивного белка, определение активности аланинаминотрансферазы в крови, определение активности аспартатаминотрансферазы в крови, определение активности лактатдегидрогеназы в крови, исследование уровня креатинина в крови)</t>
  </si>
  <si>
    <t>определение концентрации Д-димера в крови у граждан, перенесших среднюю степень тяжести и выше новой коронавирусной инфекции (COVID-19)</t>
  </si>
  <si>
    <t>проведение рентгенографии органов грудной клетки (если не выполнялась ранее в течение года)</t>
  </si>
  <si>
    <t>1 этап углубленной диспансеризации</t>
  </si>
  <si>
    <t>проведение эхокардиографии (в случае показателя сатурации в покое 94 процента и ниже, а также по результатам проведения теста с 6-минутной ходьбой)</t>
  </si>
  <si>
    <t>проведение компьютерной томографии легких (в случае показателя сатурации в покое 94 процента и ниже, а также по результатам проведения теста с 6-минутной ходьбой)</t>
  </si>
  <si>
    <t>дуплексное сканирование вен нижних конечностей (при наличии показаний по результатам определения концентрации Д-димера в крови)</t>
  </si>
  <si>
    <t>Осмотр терапевта</t>
  </si>
  <si>
    <t xml:space="preserve">Число лиц, прошедших </t>
  </si>
  <si>
    <t>Проведено</t>
  </si>
  <si>
    <t>Учтено</t>
  </si>
  <si>
    <t>Отказы</t>
  </si>
  <si>
    <t>Выявлено патологических отклонений</t>
  </si>
  <si>
    <t>2 этап углубленной диспансеризации</t>
  </si>
  <si>
    <t>План на год</t>
  </si>
  <si>
    <t xml:space="preserve">Лица, перенесшие COVID-19, с коморбидным фоном (наличие двух и более хронических неинфекционных заболеваний) </t>
  </si>
  <si>
    <t xml:space="preserve">Лица, перенесшие COVID-19, не более чем с одним сопутствующим хроническим неинфекционным заболеванием или без них </t>
  </si>
  <si>
    <t xml:space="preserve">Иные граждане </t>
  </si>
  <si>
    <t>% от плана на год</t>
  </si>
  <si>
    <t>% от плана на месяц</t>
  </si>
  <si>
    <t>Наименование классов и отдельных заболеваний</t>
  </si>
  <si>
    <t>№ строки</t>
  </si>
  <si>
    <t>Код МКБ-10</t>
  </si>
  <si>
    <t>Выявлено всего</t>
  </si>
  <si>
    <t>Число отказов</t>
  </si>
  <si>
    <t>Злокачественные новообразования</t>
  </si>
  <si>
    <t>Болезни системы кровообращения</t>
  </si>
  <si>
    <t>Болезни органов дыхания</t>
  </si>
  <si>
    <t>Прочие</t>
  </si>
  <si>
    <t>х</t>
  </si>
  <si>
    <t>С00-С97</t>
  </si>
  <si>
    <t>I00-I99</t>
  </si>
  <si>
    <t>J00-J99</t>
  </si>
  <si>
    <t>выявляемость на 1000 завершивших</t>
  </si>
  <si>
    <t>из них лица 65 лет и старше</t>
  </si>
  <si>
    <t>из них лица старше трудоспособного возраста;</t>
  </si>
  <si>
    <t>Число лиц (всего)</t>
  </si>
  <si>
    <t>таблица 1</t>
  </si>
  <si>
    <t>таблица 2</t>
  </si>
  <si>
    <t>таблица 3</t>
  </si>
  <si>
    <t>таблица 4</t>
  </si>
  <si>
    <t>таблица 5</t>
  </si>
  <si>
    <t>таблица 6</t>
  </si>
  <si>
    <t>Число лиц взрослого населения:</t>
  </si>
  <si>
    <t>Удельный вес</t>
  </si>
  <si>
    <t xml:space="preserve">Общие результаты </t>
  </si>
  <si>
    <t>Всего</t>
  </si>
  <si>
    <t>в том числе:</t>
  </si>
  <si>
    <t>В трудоспособном возрасте</t>
  </si>
  <si>
    <t>В возрасте старше трудоспособного</t>
  </si>
  <si>
    <t>Анализ</t>
  </si>
  <si>
    <t>Определена I группа здоровья</t>
  </si>
  <si>
    <t>Определена II группа здоровья</t>
  </si>
  <si>
    <t>Определена IIIA группа здоровья</t>
  </si>
  <si>
    <t>Определена IIIБ группа здоровья</t>
  </si>
  <si>
    <t>6.1</t>
  </si>
  <si>
    <t>Направлены для получения специализированной, в том числе высокотехнологичной, медицинской помощи</t>
  </si>
  <si>
    <t>Число лиц, подлежащих реабилитации</t>
  </si>
  <si>
    <t>Выявленные факторы риска (ранее и впервые)</t>
  </si>
  <si>
    <t>Факторы риска</t>
  </si>
  <si>
    <t>Завершили УД полностью</t>
  </si>
  <si>
    <t>Фактическое число лиц, прошедших 1 этап УД</t>
  </si>
  <si>
    <t>Направлено</t>
  </si>
  <si>
    <t>Впервые выявленные заболевания (случаи)</t>
  </si>
  <si>
    <t>Итого случаев</t>
  </si>
  <si>
    <t>Направлено, при наличии медицинских показаний, на дополнительное обследование, не входящее в объем углубленной диспансеризации, в том числе направлено на осмотр (консультацию) врачом-онкологом при подозрении на онкологическое заболевание</t>
  </si>
  <si>
    <t>Установлено диспансерное наблюдение впервые, всего</t>
  </si>
  <si>
    <t>высокий и очень высокий сердечно-сосудистый риск</t>
  </si>
  <si>
    <t>План на месяц
(нарастающий
 итог)</t>
  </si>
  <si>
    <t>из них в кабинете или отделении медицинской профилактики</t>
  </si>
  <si>
    <t>Наличие 
противопоказаний</t>
  </si>
  <si>
    <t>Впервые выявлено заболевание, патологическое состояние</t>
  </si>
  <si>
    <t>из них установлено диспансерное наблюдение (из гр. 4)</t>
  </si>
  <si>
    <t>из них  выявлены впервые</t>
  </si>
  <si>
    <t>Выявлено всего у лиц старше трудоспособного возраста</t>
  </si>
  <si>
    <t>из них установлено диспансерное наблюдение (из гр. 6)</t>
  </si>
  <si>
    <t>Ежемесячный отчет по УД</t>
  </si>
  <si>
    <t>гиперхолестеринемия</t>
  </si>
  <si>
    <t>в т.ч. гиперхолестеринемия 8 и более ммоль/л</t>
  </si>
  <si>
    <t>Из них сельских жителей</t>
  </si>
  <si>
    <t>1.1</t>
  </si>
  <si>
    <t>2.1</t>
  </si>
  <si>
    <t>курение белее 20 сигарет в день 
(п. 4 ст. 17 федерального закона от 23.02.2013 № 15-ФЗ)</t>
  </si>
  <si>
    <t>1.1.1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</si>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</sst>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2" fillId="0" borderId="0" applyFont="0" applyFill="0" applyBorder="0" applyAlignment="0" applyProtection="0"/>
  </cellStyleXfs>
  <cellXfs count="145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3" fillId="0" borderId="5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2" borderId="5" xfId="0" applyFont="1" applyFill="1" applyBorder="1"/>
    <xf numFmtId="0" fontId="0" fillId="2" borderId="6" xfId="0" applyFill="1" applyBorder="1" applyAlignment="1">
      <alignment horizontal="center" vertical="center"/>
    </xf>
    <xf numFmtId="0" fontId="3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9" fontId="0" fillId="3" borderId="0" xfId="2" applyFont="1" applyFill="1" applyBorder="1"/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9" fontId="0" fillId="2" borderId="16" xfId="2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3" borderId="0" xfId="0" applyFill="1" applyBorder="1"/>
    <xf numFmtId="0" fontId="3" fillId="0" borderId="12" xfId="0" applyFont="1" applyBorder="1" applyAlignment="1">
      <alignment horizontal="center" vertical="center"/>
    </xf>
    <xf numFmtId="0" fontId="0" fillId="3" borderId="2" xfId="0" applyFill="1" applyBorder="1"/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5" xfId="0" applyFill="1" applyBorder="1" applyAlignment="1">
      <alignment wrapText="1"/>
    </xf>
    <xf numFmtId="0" fontId="7" fillId="4" borderId="19" xfId="0" applyFont="1" applyFill="1" applyBorder="1"/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1" applyFont="1" applyFill="1" applyBorder="1" applyAlignment="1" applyProtection="1">
      <alignment horizontal="center" wrapText="1"/>
      <protection locked="0"/>
    </xf>
    <xf numFmtId="0" fontId="1" fillId="2" borderId="3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3" fillId="0" borderId="3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2" xfId="0" applyFont="1" applyBorder="1" applyAlignment="1"/>
    <xf numFmtId="0" fontId="0" fillId="0" borderId="2" xfId="0" applyBorder="1" applyAlignment="1">
      <alignment horizontal="center"/>
    </xf>
    <xf numFmtId="164" fontId="0" fillId="2" borderId="4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49" fontId="0" fillId="5" borderId="6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1" fillId="6" borderId="3" xfId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3" borderId="32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4" borderId="29" xfId="0" applyFont="1" applyFill="1" applyBorder="1" applyAlignment="1" applyProtection="1">
      <alignment horizontal="left" vertical="center" wrapText="1"/>
      <protection locked="0"/>
    </xf>
    <xf numFmtId="0" fontId="4" fillId="4" borderId="30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wrapText="1"/>
    </xf>
    <xf numFmtId="0" fontId="4" fillId="4" borderId="25" xfId="0" applyFont="1" applyFill="1" applyBorder="1" applyAlignment="1" applyProtection="1">
      <alignment horizontal="left" vertical="center" wrapText="1"/>
      <protection locked="0"/>
    </xf>
    <xf numFmtId="0" fontId="4" fillId="4" borderId="26" xfId="0" applyFont="1" applyFill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3"/>
  <sheetViews>
    <sheetView tabSelected="1" zoomScale="84" zoomScaleNormal="84" workbookViewId="0"/>
  </sheetViews>
  <sheetFormatPr defaultRowHeight="15" x14ac:dyDescent="0.25"/>
  <cols>
    <col min="2" max="2" width="72.85546875" customWidth="1"/>
    <col min="3" max="3" width="18.140625" customWidth="1"/>
    <col min="4" max="4" width="16" customWidth="1"/>
    <col min="5" max="5" width="22" customWidth="1"/>
    <col min="6" max="6" width="16" customWidth="1"/>
    <col min="7" max="8" width="20.85546875" customWidth="1"/>
    <col min="9" max="9" width="15.85546875" customWidth="1"/>
    <col min="10" max="10" width="14.42578125" customWidth="1"/>
    <col min="11" max="11" width="15.42578125" customWidth="1"/>
    <col min="12" max="12" width="12.85546875" customWidth="1"/>
    <col min="13" max="13" width="15.28515625" customWidth="1"/>
    <col min="14" max="14" width="11.7109375" customWidth="1"/>
    <col min="15" max="15" width="13.140625" customWidth="1"/>
    <col min="16" max="16" width="11.28515625" customWidth="1"/>
  </cols>
  <sheetData>
    <row r="1" spans="2:16" ht="15.75" thickBot="1" x14ac:dyDescent="0.3"/>
    <row r="2" spans="2:16" ht="19.5" thickBot="1" x14ac:dyDescent="0.35">
      <c r="B2" s="45" t="s">
        <v>80</v>
      </c>
    </row>
    <row r="4" spans="2:16" ht="15.75" thickBot="1" x14ac:dyDescent="0.3">
      <c r="B4" s="7" t="s">
        <v>41</v>
      </c>
    </row>
    <row r="5" spans="2:16" x14ac:dyDescent="0.25">
      <c r="B5" s="137"/>
      <c r="C5" s="135"/>
      <c r="D5" s="135"/>
      <c r="E5" s="135"/>
      <c r="F5" s="135"/>
      <c r="G5" s="138"/>
      <c r="H5" s="134" t="s">
        <v>65</v>
      </c>
      <c r="I5" s="135"/>
      <c r="J5" s="135"/>
      <c r="K5" s="135"/>
      <c r="L5" s="135"/>
      <c r="M5" s="135"/>
      <c r="N5" s="135"/>
      <c r="O5" s="135"/>
      <c r="P5" s="136"/>
    </row>
    <row r="6" spans="2:16" ht="111" customHeight="1" x14ac:dyDescent="0.25">
      <c r="B6" s="79"/>
      <c r="C6" s="115" t="s">
        <v>25</v>
      </c>
      <c r="D6" s="144" t="s">
        <v>18</v>
      </c>
      <c r="E6" s="144"/>
      <c r="F6" s="142" t="s">
        <v>72</v>
      </c>
      <c r="G6" s="142"/>
      <c r="H6" s="141" t="s">
        <v>19</v>
      </c>
      <c r="I6" s="141"/>
      <c r="J6" s="141" t="s">
        <v>20</v>
      </c>
      <c r="K6" s="141"/>
      <c r="L6" s="139" t="s">
        <v>21</v>
      </c>
      <c r="M6" s="140"/>
      <c r="N6" s="141" t="s">
        <v>64</v>
      </c>
      <c r="O6" s="142" t="s">
        <v>22</v>
      </c>
      <c r="P6" s="143" t="s">
        <v>23</v>
      </c>
    </row>
    <row r="7" spans="2:16" ht="30.75" customHeight="1" x14ac:dyDescent="0.25">
      <c r="B7" s="79"/>
      <c r="C7" s="115"/>
      <c r="D7" s="95" t="s">
        <v>50</v>
      </c>
      <c r="E7" s="92" t="s">
        <v>83</v>
      </c>
      <c r="F7" s="95" t="s">
        <v>50</v>
      </c>
      <c r="G7" s="92" t="s">
        <v>83</v>
      </c>
      <c r="H7" s="95" t="s">
        <v>50</v>
      </c>
      <c r="I7" s="92" t="s">
        <v>83</v>
      </c>
      <c r="J7" s="95" t="s">
        <v>50</v>
      </c>
      <c r="K7" s="92" t="s">
        <v>83</v>
      </c>
      <c r="L7" s="95" t="s">
        <v>50</v>
      </c>
      <c r="M7" s="92" t="s">
        <v>83</v>
      </c>
      <c r="N7" s="141"/>
      <c r="O7" s="142"/>
      <c r="P7" s="143"/>
    </row>
    <row r="8" spans="2:16" ht="15" customHeight="1" x14ac:dyDescent="0.25">
      <c r="B8" s="72">
        <v>1</v>
      </c>
      <c r="C8" s="67">
        <v>2</v>
      </c>
      <c r="D8" s="67">
        <v>3</v>
      </c>
      <c r="E8" s="67">
        <v>4</v>
      </c>
      <c r="F8" s="67">
        <v>5</v>
      </c>
      <c r="G8" s="67">
        <v>6</v>
      </c>
      <c r="H8" s="67">
        <v>7</v>
      </c>
      <c r="I8" s="67">
        <v>8</v>
      </c>
      <c r="J8" s="67">
        <v>9</v>
      </c>
      <c r="K8" s="67">
        <v>10</v>
      </c>
      <c r="L8" s="67">
        <v>11</v>
      </c>
      <c r="M8" s="67">
        <v>12</v>
      </c>
      <c r="N8" s="67">
        <v>13</v>
      </c>
      <c r="O8" s="67">
        <v>14</v>
      </c>
      <c r="P8" s="75">
        <v>15</v>
      </c>
    </row>
    <row r="9" spans="2:16" ht="15" customHeight="1" x14ac:dyDescent="0.25">
      <c r="B9" s="80" t="s">
        <v>40</v>
      </c>
      <c r="C9" s="67">
        <v>1</v>
      </c>
      <c r="D9" s="46">
        <v>487</v>
      </c>
      <c r="E9" s="58">
        <v>164</v>
      </c>
      <c r="F9" s="46">
        <v>487</v>
      </c>
      <c r="G9" s="58">
        <v>164</v>
      </c>
      <c r="H9" s="59">
        <v>128</v>
      </c>
      <c r="I9" s="58">
        <v>14</v>
      </c>
      <c r="J9" s="59">
        <v>293</v>
      </c>
      <c r="K9" s="58">
        <v>37</v>
      </c>
      <c r="L9" s="59">
        <v>14</v>
      </c>
      <c r="M9" s="59">
        <v>1</v>
      </c>
      <c r="N9" s="60">
        <f>D24-D33+E33</f>
        <v>400</v>
      </c>
      <c r="O9" s="19">
        <f>(D24*100)/D9</f>
        <v>89.322381930184804</v>
      </c>
      <c r="P9" s="81">
        <f>(D24*100)/F9</f>
        <v>89.322381930184804</v>
      </c>
    </row>
    <row r="10" spans="2:16" ht="15" customHeight="1" x14ac:dyDescent="0.25">
      <c r="B10" s="80" t="s">
        <v>39</v>
      </c>
      <c r="C10" s="89" t="s">
        <v>84</v>
      </c>
      <c r="D10" s="94">
        <v>199</v>
      </c>
      <c r="E10" s="58">
        <v>66</v>
      </c>
      <c r="F10" s="94">
        <v>199</v>
      </c>
      <c r="G10" s="58">
        <v>66</v>
      </c>
      <c r="H10" s="59">
        <v>110</v>
      </c>
      <c r="I10" s="58">
        <v>14</v>
      </c>
      <c r="J10" s="59">
        <v>115</v>
      </c>
      <c r="K10" s="58">
        <v>16</v>
      </c>
      <c r="L10" s="59">
        <v>4</v>
      </c>
      <c r="M10" s="59"/>
      <c r="N10" s="99" t="s">
        <v>33</v>
      </c>
      <c r="O10" s="96" t="s">
        <v>33</v>
      </c>
      <c r="P10" s="100" t="s">
        <v>33</v>
      </c>
    </row>
    <row r="11" spans="2:16" ht="15.75" thickBot="1" x14ac:dyDescent="0.3">
      <c r="B11" s="82" t="s">
        <v>38</v>
      </c>
      <c r="C11" s="90" t="s">
        <v>87</v>
      </c>
      <c r="D11" s="83">
        <v>87</v>
      </c>
      <c r="E11" s="63">
        <v>29</v>
      </c>
      <c r="F11" s="83">
        <v>87</v>
      </c>
      <c r="G11" s="63">
        <v>29</v>
      </c>
      <c r="H11" s="47">
        <v>74</v>
      </c>
      <c r="I11" s="63">
        <v>8</v>
      </c>
      <c r="J11" s="47">
        <v>71</v>
      </c>
      <c r="K11" s="63">
        <v>5</v>
      </c>
      <c r="L11" s="47">
        <v>3</v>
      </c>
      <c r="M11" s="47"/>
      <c r="N11" s="101" t="s">
        <v>33</v>
      </c>
      <c r="O11" s="101" t="s">
        <v>33</v>
      </c>
      <c r="P11" s="102" t="s">
        <v>33</v>
      </c>
    </row>
    <row r="13" spans="2:16" x14ac:dyDescent="0.25">
      <c r="B13" s="8" t="s">
        <v>42</v>
      </c>
    </row>
    <row r="14" spans="2:16" ht="29.25" customHeight="1" thickBot="1" x14ac:dyDescent="0.3">
      <c r="B14" s="106" t="s">
        <v>7</v>
      </c>
      <c r="C14" s="107"/>
      <c r="D14" s="107"/>
      <c r="E14" s="107"/>
      <c r="F14" s="107"/>
      <c r="G14" s="107"/>
      <c r="H14" s="107"/>
    </row>
    <row r="15" spans="2:16" ht="148.5" customHeight="1" x14ac:dyDescent="0.25">
      <c r="B15" s="38" t="s">
        <v>12</v>
      </c>
      <c r="C15" s="93" t="s">
        <v>25</v>
      </c>
      <c r="D15" s="16" t="s">
        <v>13</v>
      </c>
      <c r="E15" s="16" t="s">
        <v>14</v>
      </c>
      <c r="F15" s="16" t="s">
        <v>15</v>
      </c>
      <c r="G15" s="16" t="s">
        <v>74</v>
      </c>
      <c r="H15" s="77" t="s">
        <v>16</v>
      </c>
    </row>
    <row r="16" spans="2:16" ht="15.75" customHeight="1" x14ac:dyDescent="0.25">
      <c r="B16" s="76">
        <v>1</v>
      </c>
      <c r="C16" s="67">
        <v>2</v>
      </c>
      <c r="D16" s="67">
        <v>3</v>
      </c>
      <c r="E16" s="67">
        <v>4</v>
      </c>
      <c r="F16" s="67">
        <v>5</v>
      </c>
      <c r="G16" s="67">
        <v>6</v>
      </c>
      <c r="H16" s="75">
        <v>7</v>
      </c>
    </row>
    <row r="17" spans="2:9" ht="16.5" customHeight="1" x14ac:dyDescent="0.25">
      <c r="B17" s="3" t="s">
        <v>0</v>
      </c>
      <c r="C17" s="68">
        <v>1</v>
      </c>
      <c r="D17" s="48">
        <v>435</v>
      </c>
      <c r="E17" s="96" t="s">
        <v>33</v>
      </c>
      <c r="F17" s="48"/>
      <c r="G17" s="97" t="s">
        <v>33</v>
      </c>
      <c r="H17" s="78">
        <v>12</v>
      </c>
    </row>
    <row r="18" spans="2:9" ht="44.25" customHeight="1" x14ac:dyDescent="0.25">
      <c r="B18" s="2" t="s">
        <v>1</v>
      </c>
      <c r="C18" s="68">
        <v>2</v>
      </c>
      <c r="D18" s="48">
        <v>92</v>
      </c>
      <c r="E18" s="96" t="s">
        <v>33</v>
      </c>
      <c r="F18" s="48"/>
      <c r="G18" s="46"/>
      <c r="H18" s="78">
        <v>16</v>
      </c>
    </row>
    <row r="19" spans="2:9" ht="15.75" customHeight="1" x14ac:dyDescent="0.25">
      <c r="B19" s="3" t="s">
        <v>2</v>
      </c>
      <c r="C19" s="68">
        <v>3</v>
      </c>
      <c r="D19" s="48">
        <v>435</v>
      </c>
      <c r="E19" s="96" t="s">
        <v>33</v>
      </c>
      <c r="F19" s="48"/>
      <c r="G19" s="97" t="s">
        <v>33</v>
      </c>
      <c r="H19" s="78">
        <v>95</v>
      </c>
    </row>
    <row r="20" spans="2:9" ht="17.25" customHeight="1" x14ac:dyDescent="0.25">
      <c r="B20" s="3" t="s">
        <v>3</v>
      </c>
      <c r="C20" s="68">
        <v>4</v>
      </c>
      <c r="D20" s="48">
        <v>435</v>
      </c>
      <c r="E20" s="96" t="s">
        <v>33</v>
      </c>
      <c r="F20" s="48"/>
      <c r="G20" s="97" t="s">
        <v>33</v>
      </c>
      <c r="H20" s="78">
        <v>46</v>
      </c>
    </row>
    <row r="21" spans="2:9" ht="78.75" customHeight="1" x14ac:dyDescent="0.25">
      <c r="B21" s="2" t="s">
        <v>4</v>
      </c>
      <c r="C21" s="68">
        <v>5</v>
      </c>
      <c r="D21" s="48">
        <v>435</v>
      </c>
      <c r="E21" s="96" t="s">
        <v>33</v>
      </c>
      <c r="F21" s="48"/>
      <c r="G21" s="97" t="s">
        <v>33</v>
      </c>
      <c r="H21" s="78">
        <v>231</v>
      </c>
      <c r="I21" s="5"/>
    </row>
    <row r="22" spans="2:9" ht="35.25" customHeight="1" x14ac:dyDescent="0.25">
      <c r="B22" s="2" t="s">
        <v>5</v>
      </c>
      <c r="C22" s="68">
        <v>6</v>
      </c>
      <c r="D22" s="48">
        <v>94</v>
      </c>
      <c r="E22" s="96" t="s">
        <v>33</v>
      </c>
      <c r="F22" s="48"/>
      <c r="G22" s="97" t="s">
        <v>33</v>
      </c>
      <c r="H22" s="78">
        <v>13</v>
      </c>
    </row>
    <row r="23" spans="2:9" ht="34.5" customHeight="1" x14ac:dyDescent="0.25">
      <c r="B23" s="3" t="s">
        <v>6</v>
      </c>
      <c r="C23" s="68">
        <v>7</v>
      </c>
      <c r="D23" s="46">
        <v>367</v>
      </c>
      <c r="E23" s="46">
        <v>68</v>
      </c>
      <c r="F23" s="46"/>
      <c r="G23" s="97" t="s">
        <v>33</v>
      </c>
      <c r="H23" s="78">
        <v>19</v>
      </c>
    </row>
    <row r="24" spans="2:9" ht="15.75" thickBot="1" x14ac:dyDescent="0.3">
      <c r="B24" s="6" t="s">
        <v>11</v>
      </c>
      <c r="C24" s="91">
        <v>8</v>
      </c>
      <c r="D24" s="49">
        <v>435</v>
      </c>
      <c r="E24" s="98" t="s">
        <v>33</v>
      </c>
      <c r="F24" s="98" t="s">
        <v>33</v>
      </c>
      <c r="G24" s="98" t="s">
        <v>33</v>
      </c>
      <c r="H24" s="104" t="s">
        <v>88</v>
      </c>
    </row>
    <row r="26" spans="2:9" ht="15.75" thickBot="1" x14ac:dyDescent="0.3">
      <c r="B26" s="7" t="s">
        <v>43</v>
      </c>
    </row>
    <row r="27" spans="2:9" ht="21.75" customHeight="1" x14ac:dyDescent="0.25">
      <c r="B27" s="119" t="s">
        <v>17</v>
      </c>
      <c r="C27" s="120"/>
      <c r="D27" s="120"/>
      <c r="E27" s="120"/>
      <c r="F27" s="120"/>
      <c r="G27" s="121"/>
    </row>
    <row r="28" spans="2:9" ht="46.5" customHeight="1" x14ac:dyDescent="0.25">
      <c r="B28" s="17" t="s">
        <v>12</v>
      </c>
      <c r="C28" s="74" t="s">
        <v>25</v>
      </c>
      <c r="D28" s="56" t="s">
        <v>66</v>
      </c>
      <c r="E28" s="56" t="s">
        <v>13</v>
      </c>
      <c r="F28" s="56" t="s">
        <v>28</v>
      </c>
      <c r="G28" s="18" t="s">
        <v>75</v>
      </c>
    </row>
    <row r="29" spans="2:9" x14ac:dyDescent="0.25">
      <c r="B29" s="69">
        <v>1</v>
      </c>
      <c r="C29" s="67">
        <v>2</v>
      </c>
      <c r="D29" s="67">
        <v>3</v>
      </c>
      <c r="E29" s="67">
        <v>4</v>
      </c>
      <c r="F29" s="67">
        <v>5</v>
      </c>
      <c r="G29" s="75">
        <v>6</v>
      </c>
    </row>
    <row r="30" spans="2:9" ht="45" x14ac:dyDescent="0.25">
      <c r="B30" s="3" t="s">
        <v>8</v>
      </c>
      <c r="C30" s="67">
        <v>1</v>
      </c>
      <c r="D30" s="50">
        <v>28</v>
      </c>
      <c r="E30" s="50"/>
      <c r="F30" s="51"/>
      <c r="G30" s="52"/>
    </row>
    <row r="31" spans="2:9" ht="45" x14ac:dyDescent="0.25">
      <c r="B31" s="3" t="s">
        <v>9</v>
      </c>
      <c r="C31" s="67">
        <v>2</v>
      </c>
      <c r="D31" s="50">
        <v>28</v>
      </c>
      <c r="E31" s="50"/>
      <c r="F31" s="51"/>
      <c r="G31" s="52"/>
    </row>
    <row r="32" spans="2:9" ht="30" x14ac:dyDescent="0.25">
      <c r="B32" s="3" t="s">
        <v>10</v>
      </c>
      <c r="C32" s="67">
        <v>3</v>
      </c>
      <c r="D32" s="50">
        <v>13</v>
      </c>
      <c r="E32" s="50"/>
      <c r="F32" s="51"/>
      <c r="G32" s="52"/>
    </row>
    <row r="33" spans="2:9" ht="15.75" thickBot="1" x14ac:dyDescent="0.3">
      <c r="B33" s="6" t="s">
        <v>11</v>
      </c>
      <c r="C33" s="67">
        <v>4</v>
      </c>
      <c r="D33" s="47">
        <v>35</v>
      </c>
      <c r="E33" s="47"/>
      <c r="F33" s="103" t="s">
        <v>33</v>
      </c>
      <c r="G33" s="105" t="s">
        <v>88</v>
      </c>
    </row>
    <row r="34" spans="2:9" x14ac:dyDescent="0.25">
      <c r="B34" s="5"/>
      <c r="C34" s="5"/>
      <c r="D34" s="5"/>
      <c r="E34" s="5"/>
    </row>
    <row r="35" spans="2:9" ht="15.75" thickBot="1" x14ac:dyDescent="0.3">
      <c r="B35" s="9" t="s">
        <v>44</v>
      </c>
      <c r="C35" s="5"/>
      <c r="D35" s="5"/>
      <c r="E35" s="5"/>
    </row>
    <row r="36" spans="2:9" x14ac:dyDescent="0.25">
      <c r="B36" s="116" t="s">
        <v>62</v>
      </c>
      <c r="C36" s="117"/>
      <c r="D36" s="117"/>
      <c r="E36" s="117"/>
      <c r="F36" s="117"/>
      <c r="G36" s="117"/>
      <c r="H36" s="117"/>
      <c r="I36" s="118"/>
    </row>
    <row r="37" spans="2:9" ht="79.5" customHeight="1" x14ac:dyDescent="0.25">
      <c r="B37" s="109" t="s">
        <v>63</v>
      </c>
      <c r="C37" s="115" t="s">
        <v>25</v>
      </c>
      <c r="D37" s="108" t="s">
        <v>50</v>
      </c>
      <c r="E37" s="110" t="s">
        <v>51</v>
      </c>
      <c r="F37" s="110"/>
      <c r="G37" s="108" t="s">
        <v>77</v>
      </c>
      <c r="H37" s="110" t="s">
        <v>51</v>
      </c>
      <c r="I37" s="111"/>
    </row>
    <row r="38" spans="2:9" ht="79.5" customHeight="1" x14ac:dyDescent="0.25">
      <c r="B38" s="109"/>
      <c r="C38" s="115"/>
      <c r="D38" s="108"/>
      <c r="E38" s="57" t="s">
        <v>52</v>
      </c>
      <c r="F38" s="57" t="s">
        <v>53</v>
      </c>
      <c r="G38" s="108"/>
      <c r="H38" s="57" t="s">
        <v>52</v>
      </c>
      <c r="I38" s="61" t="s">
        <v>53</v>
      </c>
    </row>
    <row r="39" spans="2:9" x14ac:dyDescent="0.25">
      <c r="B39" s="72">
        <v>1</v>
      </c>
      <c r="C39" s="68">
        <v>2</v>
      </c>
      <c r="D39" s="68">
        <v>3</v>
      </c>
      <c r="E39" s="68">
        <v>4</v>
      </c>
      <c r="F39" s="68">
        <v>5</v>
      </c>
      <c r="G39" s="68">
        <v>6</v>
      </c>
      <c r="H39" s="68">
        <v>7</v>
      </c>
      <c r="I39" s="73">
        <v>8</v>
      </c>
    </row>
    <row r="40" spans="2:9" x14ac:dyDescent="0.25">
      <c r="B40" s="41" t="s">
        <v>71</v>
      </c>
      <c r="C40" s="67">
        <v>1</v>
      </c>
      <c r="D40" s="53">
        <v>48</v>
      </c>
      <c r="E40" s="58">
        <v>5</v>
      </c>
      <c r="F40" s="58">
        <v>43</v>
      </c>
      <c r="G40" s="53"/>
      <c r="H40" s="58"/>
      <c r="I40" s="62"/>
    </row>
    <row r="41" spans="2:9" x14ac:dyDescent="0.25">
      <c r="B41" s="41" t="s">
        <v>81</v>
      </c>
      <c r="C41" s="67">
        <v>2</v>
      </c>
      <c r="D41" s="53">
        <v>184</v>
      </c>
      <c r="E41" s="58">
        <v>91</v>
      </c>
      <c r="F41" s="58">
        <v>93</v>
      </c>
      <c r="G41" s="53">
        <v>34</v>
      </c>
      <c r="H41" s="58">
        <v>20</v>
      </c>
      <c r="I41" s="62">
        <v>14</v>
      </c>
    </row>
    <row r="42" spans="2:9" x14ac:dyDescent="0.25">
      <c r="B42" s="41" t="s">
        <v>82</v>
      </c>
      <c r="C42" s="89" t="s">
        <v>85</v>
      </c>
      <c r="D42" s="53">
        <v>15</v>
      </c>
      <c r="E42" s="58">
        <v>6</v>
      </c>
      <c r="F42" s="58">
        <v>9</v>
      </c>
      <c r="G42" s="53">
        <v>9</v>
      </c>
      <c r="H42" s="58">
        <v>5</v>
      </c>
      <c r="I42" s="62">
        <v>4</v>
      </c>
    </row>
    <row r="43" spans="2:9" ht="30.75" thickBot="1" x14ac:dyDescent="0.3">
      <c r="B43" s="44" t="s">
        <v>86</v>
      </c>
      <c r="C43" s="67">
        <v>3</v>
      </c>
      <c r="D43" s="54"/>
      <c r="E43" s="63"/>
      <c r="F43" s="63"/>
      <c r="G43" s="54"/>
      <c r="H43" s="63"/>
      <c r="I43" s="64"/>
    </row>
    <row r="44" spans="2:9" x14ac:dyDescent="0.25">
      <c r="B44" s="39"/>
      <c r="C44" s="39"/>
      <c r="D44" s="39"/>
    </row>
    <row r="45" spans="2:9" x14ac:dyDescent="0.25">
      <c r="B45" s="39"/>
      <c r="C45" s="39"/>
      <c r="D45" s="39"/>
    </row>
    <row r="46" spans="2:9" ht="15.75" thickBot="1" x14ac:dyDescent="0.3">
      <c r="B46" s="12" t="s">
        <v>45</v>
      </c>
      <c r="C46" s="5"/>
      <c r="D46" s="5"/>
    </row>
    <row r="47" spans="2:9" ht="15.75" thickBot="1" x14ac:dyDescent="0.3">
      <c r="B47" s="112" t="s">
        <v>67</v>
      </c>
      <c r="C47" s="113"/>
      <c r="D47" s="113"/>
      <c r="E47" s="113"/>
      <c r="F47" s="113"/>
      <c r="G47" s="113"/>
      <c r="H47" s="113"/>
      <c r="I47" s="114"/>
    </row>
    <row r="48" spans="2:9" ht="75.75" customHeight="1" x14ac:dyDescent="0.25">
      <c r="B48" s="40" t="s">
        <v>24</v>
      </c>
      <c r="C48" s="66" t="s">
        <v>25</v>
      </c>
      <c r="D48" s="56" t="s">
        <v>26</v>
      </c>
      <c r="E48" s="37" t="s">
        <v>27</v>
      </c>
      <c r="F48" s="56" t="s">
        <v>76</v>
      </c>
      <c r="G48" s="56" t="s">
        <v>78</v>
      </c>
      <c r="H48" s="65" t="s">
        <v>79</v>
      </c>
      <c r="I48" s="18" t="s">
        <v>37</v>
      </c>
    </row>
    <row r="49" spans="2:10" x14ac:dyDescent="0.25">
      <c r="B49" s="69">
        <v>1</v>
      </c>
      <c r="C49" s="67">
        <v>2</v>
      </c>
      <c r="D49" s="67">
        <v>3</v>
      </c>
      <c r="E49" s="67">
        <v>4</v>
      </c>
      <c r="F49" s="67">
        <v>5</v>
      </c>
      <c r="G49" s="67">
        <v>6</v>
      </c>
      <c r="H49" s="70">
        <v>7</v>
      </c>
      <c r="I49" s="71">
        <v>8</v>
      </c>
    </row>
    <row r="50" spans="2:10" x14ac:dyDescent="0.25">
      <c r="B50" s="1" t="s">
        <v>29</v>
      </c>
      <c r="C50" s="68">
        <v>1</v>
      </c>
      <c r="D50" s="4" t="s">
        <v>34</v>
      </c>
      <c r="E50" s="46"/>
      <c r="F50" s="46"/>
      <c r="G50" s="53"/>
      <c r="H50" s="55"/>
      <c r="I50" s="42">
        <f>(E50*1000)/N9</f>
        <v>0</v>
      </c>
    </row>
    <row r="51" spans="2:10" x14ac:dyDescent="0.25">
      <c r="B51" s="1" t="s">
        <v>30</v>
      </c>
      <c r="C51" s="68">
        <v>2</v>
      </c>
      <c r="D51" s="4" t="s">
        <v>35</v>
      </c>
      <c r="E51" s="46"/>
      <c r="F51" s="46"/>
      <c r="G51" s="53"/>
      <c r="H51" s="55"/>
      <c r="I51" s="42">
        <f>(E51*1000)/N9</f>
        <v>0</v>
      </c>
    </row>
    <row r="52" spans="2:10" x14ac:dyDescent="0.25">
      <c r="B52" s="1" t="s">
        <v>31</v>
      </c>
      <c r="C52" s="68">
        <v>3</v>
      </c>
      <c r="D52" s="4" t="s">
        <v>36</v>
      </c>
      <c r="E52" s="46"/>
      <c r="F52" s="46"/>
      <c r="G52" s="53"/>
      <c r="H52" s="55"/>
      <c r="I52" s="42">
        <f>(E52*1000)/N9</f>
        <v>0</v>
      </c>
    </row>
    <row r="53" spans="2:10" x14ac:dyDescent="0.25">
      <c r="B53" s="1" t="s">
        <v>32</v>
      </c>
      <c r="C53" s="68">
        <v>4</v>
      </c>
      <c r="D53" s="4"/>
      <c r="E53" s="46">
        <v>18</v>
      </c>
      <c r="F53" s="46">
        <v>12</v>
      </c>
      <c r="G53" s="53">
        <v>1</v>
      </c>
      <c r="H53" s="55"/>
      <c r="I53" s="42">
        <f>(E53*1000)/N9</f>
        <v>45</v>
      </c>
    </row>
    <row r="54" spans="2:10" ht="15.75" thickBot="1" x14ac:dyDescent="0.3">
      <c r="B54" s="10" t="s">
        <v>68</v>
      </c>
      <c r="C54" s="11">
        <v>5</v>
      </c>
      <c r="D54" s="11"/>
      <c r="E54" s="11">
        <f>SUM(E50:E53)</f>
        <v>18</v>
      </c>
      <c r="F54" s="11">
        <f t="shared" ref="F54:H54" si="0">SUM(F50:F53)</f>
        <v>12</v>
      </c>
      <c r="G54" s="11">
        <f t="shared" si="0"/>
        <v>1</v>
      </c>
      <c r="H54" s="11">
        <f t="shared" si="0"/>
        <v>0</v>
      </c>
      <c r="I54" s="43">
        <f>(E54*1000)/N9</f>
        <v>45</v>
      </c>
    </row>
    <row r="56" spans="2:10" ht="15.75" thickBot="1" x14ac:dyDescent="0.3">
      <c r="B56" s="7" t="s">
        <v>46</v>
      </c>
    </row>
    <row r="57" spans="2:10" ht="15" customHeight="1" x14ac:dyDescent="0.25">
      <c r="B57" s="20"/>
      <c r="C57" s="127" t="s">
        <v>25</v>
      </c>
      <c r="D57" s="127" t="s">
        <v>47</v>
      </c>
      <c r="E57" s="127"/>
      <c r="F57" s="128"/>
      <c r="G57" s="34" t="s">
        <v>48</v>
      </c>
      <c r="H57" s="29"/>
      <c r="I57" s="29"/>
    </row>
    <row r="58" spans="2:10" x14ac:dyDescent="0.25">
      <c r="B58" s="21" t="s">
        <v>49</v>
      </c>
      <c r="C58" s="110"/>
      <c r="D58" s="110" t="s">
        <v>50</v>
      </c>
      <c r="E58" s="110" t="s">
        <v>51</v>
      </c>
      <c r="F58" s="129"/>
      <c r="G58" s="130" t="s">
        <v>50</v>
      </c>
      <c r="H58" s="125"/>
      <c r="I58" s="126"/>
      <c r="J58" s="5"/>
    </row>
    <row r="59" spans="2:10" ht="25.5" x14ac:dyDescent="0.25">
      <c r="B59" s="3"/>
      <c r="C59" s="110"/>
      <c r="D59" s="110"/>
      <c r="E59" s="13" t="s">
        <v>52</v>
      </c>
      <c r="F59" s="32" t="s">
        <v>53</v>
      </c>
      <c r="G59" s="130"/>
      <c r="H59" s="30"/>
      <c r="I59" s="30"/>
      <c r="J59" s="5"/>
    </row>
    <row r="60" spans="2:10" x14ac:dyDescent="0.25">
      <c r="B60" s="84">
        <v>1</v>
      </c>
      <c r="C60" s="85">
        <v>2</v>
      </c>
      <c r="D60" s="85">
        <v>3</v>
      </c>
      <c r="E60" s="85">
        <v>4</v>
      </c>
      <c r="F60" s="86">
        <v>5</v>
      </c>
      <c r="G60" s="35" t="s">
        <v>54</v>
      </c>
      <c r="H60" s="28"/>
      <c r="I60" s="28"/>
    </row>
    <row r="61" spans="2:10" x14ac:dyDescent="0.25">
      <c r="B61" s="22" t="s">
        <v>55</v>
      </c>
      <c r="C61" s="85">
        <v>1</v>
      </c>
      <c r="D61" s="15">
        <f>E61+F61</f>
        <v>86</v>
      </c>
      <c r="E61" s="14">
        <v>72</v>
      </c>
      <c r="F61" s="33">
        <v>14</v>
      </c>
      <c r="G61" s="36">
        <f>D61/D24</f>
        <v>0.19770114942528735</v>
      </c>
      <c r="H61" s="31"/>
      <c r="I61" s="31"/>
      <c r="J61" s="5"/>
    </row>
    <row r="62" spans="2:10" x14ac:dyDescent="0.25">
      <c r="B62" s="22" t="s">
        <v>56</v>
      </c>
      <c r="C62" s="85">
        <v>2</v>
      </c>
      <c r="D62" s="15">
        <f t="shared" ref="D62:D69" si="1">E62+F62</f>
        <v>42</v>
      </c>
      <c r="E62" s="14">
        <v>31</v>
      </c>
      <c r="F62" s="33">
        <v>11</v>
      </c>
      <c r="G62" s="36">
        <f>D62/D24</f>
        <v>9.6551724137931033E-2</v>
      </c>
      <c r="H62" s="31"/>
      <c r="I62" s="31"/>
      <c r="J62" s="5"/>
    </row>
    <row r="63" spans="2:10" x14ac:dyDescent="0.25">
      <c r="B63" s="22" t="s">
        <v>57</v>
      </c>
      <c r="C63" s="85">
        <v>3</v>
      </c>
      <c r="D63" s="15">
        <f t="shared" si="1"/>
        <v>271</v>
      </c>
      <c r="E63" s="14">
        <v>72</v>
      </c>
      <c r="F63" s="33">
        <v>199</v>
      </c>
      <c r="G63" s="36">
        <f>D63/D24</f>
        <v>0.62298850574712639</v>
      </c>
      <c r="H63" s="31"/>
      <c r="I63" s="31"/>
      <c r="J63" s="5"/>
    </row>
    <row r="64" spans="2:10" x14ac:dyDescent="0.25">
      <c r="B64" s="22" t="s">
        <v>58</v>
      </c>
      <c r="C64" s="85">
        <v>4</v>
      </c>
      <c r="D64" s="15">
        <f t="shared" si="1"/>
        <v>36</v>
      </c>
      <c r="E64" s="14">
        <v>31</v>
      </c>
      <c r="F64" s="33">
        <v>5</v>
      </c>
      <c r="G64" s="36">
        <f>D64/D24</f>
        <v>8.2758620689655171E-2</v>
      </c>
      <c r="H64" s="31"/>
      <c r="I64" s="31"/>
      <c r="J64" s="5"/>
    </row>
    <row r="65" spans="2:6" ht="51" x14ac:dyDescent="0.25">
      <c r="B65" s="22" t="s">
        <v>69</v>
      </c>
      <c r="C65" s="85">
        <v>5</v>
      </c>
      <c r="D65" s="15">
        <f t="shared" si="1"/>
        <v>248</v>
      </c>
      <c r="E65" s="14">
        <v>109</v>
      </c>
      <c r="F65" s="23">
        <v>139</v>
      </c>
    </row>
    <row r="66" spans="2:6" x14ac:dyDescent="0.25">
      <c r="B66" s="22" t="s">
        <v>70</v>
      </c>
      <c r="C66" s="85">
        <v>6</v>
      </c>
      <c r="D66" s="15">
        <f t="shared" si="1"/>
        <v>12</v>
      </c>
      <c r="E66" s="14">
        <v>12</v>
      </c>
      <c r="F66" s="23"/>
    </row>
    <row r="67" spans="2:6" x14ac:dyDescent="0.25">
      <c r="B67" s="22" t="s">
        <v>73</v>
      </c>
      <c r="C67" s="87" t="s">
        <v>59</v>
      </c>
      <c r="D67" s="15">
        <f t="shared" si="1"/>
        <v>0</v>
      </c>
      <c r="E67" s="14"/>
      <c r="F67" s="23"/>
    </row>
    <row r="68" spans="2:6" ht="25.5" x14ac:dyDescent="0.25">
      <c r="B68" s="22" t="s">
        <v>60</v>
      </c>
      <c r="C68" s="85">
        <v>7</v>
      </c>
      <c r="D68" s="15">
        <f t="shared" si="1"/>
        <v>0</v>
      </c>
      <c r="E68" s="14"/>
      <c r="F68" s="23"/>
    </row>
    <row r="69" spans="2:6" ht="15.75" thickBot="1" x14ac:dyDescent="0.3">
      <c r="B69" s="24" t="s">
        <v>61</v>
      </c>
      <c r="C69" s="88">
        <v>8</v>
      </c>
      <c r="D69" s="25">
        <f t="shared" si="1"/>
        <v>0</v>
      </c>
      <c r="E69" s="26"/>
      <c r="F69" s="27"/>
    </row>
    <row r="71" spans="2:6" ht="15.75" thickBot="1" x14ac:dyDescent="0.3"/>
    <row r="72" spans="2:6" x14ac:dyDescent="0.25">
      <c r="B72" s="131"/>
      <c r="C72" s="132"/>
      <c r="D72" s="133"/>
    </row>
    <row r="73" spans="2:6" ht="15.75" thickBot="1" x14ac:dyDescent="0.3">
      <c r="B73" s="122"/>
      <c r="C73" s="123"/>
      <c r="D73" s="124"/>
    </row>
  </sheetData>
  <sheetProtection sheet="1" objects="1" scenarios="1"/>
  <protectedRanges>
    <protectedRange sqref="D9:M11" name="Диапазон1"/>
    <protectedRange sqref="D17:D24 E23:F23 F17:F22 G18:H18 H17:H23" name="Диапазон2"/>
    <protectedRange sqref="D30:E33 F30:G32" name="Диапазон3"/>
    <protectedRange sqref="D40:I43" name="Диапазон4"/>
    <protectedRange sqref="E50:H53" name="Диапазон5"/>
    <protectedRange sqref="E61:F69" name="Диапазон6"/>
  </protectedRanges>
  <mergeCells count="29">
    <mergeCell ref="H5:P5"/>
    <mergeCell ref="B5:G5"/>
    <mergeCell ref="L6:M6"/>
    <mergeCell ref="N6:N7"/>
    <mergeCell ref="O6:O7"/>
    <mergeCell ref="P6:P7"/>
    <mergeCell ref="J6:K6"/>
    <mergeCell ref="C6:C7"/>
    <mergeCell ref="D6:E6"/>
    <mergeCell ref="F6:G6"/>
    <mergeCell ref="H6:I6"/>
    <mergeCell ref="B47:I47"/>
    <mergeCell ref="C37:C38"/>
    <mergeCell ref="B36:I36"/>
    <mergeCell ref="B27:G27"/>
    <mergeCell ref="B73:D73"/>
    <mergeCell ref="H58:I58"/>
    <mergeCell ref="C57:C59"/>
    <mergeCell ref="D57:F57"/>
    <mergeCell ref="D58:D59"/>
    <mergeCell ref="E58:F58"/>
    <mergeCell ref="G58:G59"/>
    <mergeCell ref="B72:D72"/>
    <mergeCell ref="B14:H14"/>
    <mergeCell ref="D37:D38"/>
    <mergeCell ref="B37:B38"/>
    <mergeCell ref="E37:F37"/>
    <mergeCell ref="H37:I37"/>
    <mergeCell ref="G37:G38"/>
  </mergeCells>
  <phoneticPr fontId="0" type="noConversion"/>
  <pageMargins left="0.7" right="0.7" top="0.75" bottom="0.75" header="0.3" footer="0.3"/>
  <pageSetup paperSize="9" orientation="portrait" r:id="rId1"/>
  <ignoredErrors>
    <ignoredError sqref="C11" twoDigitTextYear="1"/>
    <ignoredError sqref="E54 F54:H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AdminCRB</cp:lastModifiedBy>
  <dcterms:created xsi:type="dcterms:W3CDTF">2021-09-21T12:38:14Z</dcterms:created>
  <dcterms:modified xsi:type="dcterms:W3CDTF">2022-12-29T12:51:11Z</dcterms:modified>
</cp:coreProperties>
</file>